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5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6" i="1" l="1"/>
  <c r="E42" i="1" l="1"/>
  <c r="C42" i="1"/>
  <c r="E35" i="1"/>
  <c r="E37" i="1"/>
  <c r="E38" i="1"/>
  <c r="E40" i="1"/>
  <c r="E34" i="1"/>
  <c r="D41" i="1"/>
  <c r="D40" i="1"/>
  <c r="D39" i="1"/>
  <c r="D38" i="1"/>
  <c r="D37" i="1"/>
  <c r="D36" i="1"/>
  <c r="D35" i="1"/>
  <c r="D34" i="1"/>
  <c r="E41" i="1" l="1"/>
  <c r="E24" i="1"/>
  <c r="E13" i="1"/>
  <c r="E39" i="1" s="1"/>
  <c r="E43" i="1" s="1"/>
  <c r="G42" i="1" s="1"/>
  <c r="E21" i="1"/>
  <c r="E10" i="1"/>
  <c r="E36" i="1" s="1"/>
  <c r="F23" i="1" l="1"/>
  <c r="F20" i="1"/>
  <c r="F19" i="1"/>
  <c r="E28" i="1" l="1"/>
  <c r="G20" i="1" s="1"/>
  <c r="F12" i="1"/>
  <c r="F38" i="1" s="1"/>
  <c r="G38" i="1" s="1"/>
  <c r="F9" i="1" l="1"/>
  <c r="F35" i="1" s="1"/>
  <c r="G35" i="1" s="1"/>
  <c r="F8" i="1" l="1"/>
  <c r="F34" i="1" s="1"/>
  <c r="G34" i="1" s="1"/>
  <c r="E17" i="1" l="1"/>
  <c r="D4" i="1" l="1"/>
  <c r="G12" i="1" l="1"/>
  <c r="G27" i="1" l="1"/>
  <c r="E29" i="1"/>
  <c r="G19" i="1"/>
  <c r="G23" i="1"/>
  <c r="G9" i="1"/>
  <c r="G16" i="1"/>
  <c r="G8" i="1"/>
</calcChain>
</file>

<file path=xl/sharedStrings.xml><?xml version="1.0" encoding="utf-8"?>
<sst xmlns="http://schemas.openxmlformats.org/spreadsheetml/2006/main" count="73" uniqueCount="37">
  <si>
    <t>VALOARE SDL COMPONENTA A</t>
  </si>
  <si>
    <t>Suprafata TERITORIU GAL</t>
  </si>
  <si>
    <t>Populație TERITORIU GAL</t>
  </si>
  <si>
    <t>PRIORITATE</t>
  </si>
  <si>
    <t>MĂSURA</t>
  </si>
  <si>
    <t>INTENSITATEA SPRIJINULUI</t>
  </si>
  <si>
    <t>TOTAL COMPONENTA A</t>
  </si>
  <si>
    <t>TOTAL COMPONENTA B</t>
  </si>
  <si>
    <t>CONTRIBUȚIA PUBLICĂ NERAMBURSABILĂ MĂSURĂ (FEADR + BUGET NAȚIONAL)
EURO</t>
  </si>
  <si>
    <t>CONTRIBUȚIA PUBLICĂ NERAMBURSABILĂ/PRIORITATE (FEADR + BUGET NAȚIONAL)
EURO</t>
  </si>
  <si>
    <t>VALOARE TOTALĂ COMPONENTA A (EURO)</t>
  </si>
  <si>
    <t>TOTAL GENERAL (COMPONENTA A+ COMPONENTA B)</t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</si>
  <si>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</si>
  <si>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>[2]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</si>
  <si>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t>[3]</t>
    </r>
    <r>
      <rPr>
        <b/>
        <sz val="11"/>
        <color theme="3"/>
        <rFont val="Trebuchet MS"/>
        <family val="2"/>
        <charset val="238"/>
      </rPr>
      <t xml:space="preserve"> Valoarea nu trebuie să depășească 20% (25% pentru Delta Dunării) din costurile publice totale efectuate pentru această strategie.</t>
    </r>
  </si>
  <si>
    <r>
      <rPr>
        <b/>
        <vertAlign val="superscript"/>
        <sz val="11"/>
        <color theme="3"/>
        <rFont val="Trebuchet MS"/>
        <family val="2"/>
        <charset val="238"/>
      </rPr>
      <t xml:space="preserve">[4]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această strategie.</t>
    </r>
  </si>
  <si>
    <r>
      <t>COMPONENTA A</t>
    </r>
    <r>
      <rPr>
        <b/>
        <vertAlign val="superscript"/>
        <sz val="11"/>
        <color rgb="FF3F3F76"/>
        <rFont val="Trebuchet MS"/>
        <family val="2"/>
        <charset val="238"/>
      </rPr>
      <t>1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</si>
  <si>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4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</si>
  <si>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3</t>
    </r>
  </si>
  <si>
    <r>
      <t>COMPONENTA B</t>
    </r>
    <r>
      <rPr>
        <b/>
        <vertAlign val="superscript"/>
        <sz val="11"/>
        <color rgb="FF3F3F76"/>
        <rFont val="Trebuchet MS"/>
        <family val="2"/>
        <charset val="238"/>
      </rPr>
      <t xml:space="preserve">2 </t>
    </r>
  </si>
  <si>
    <t>50%, 70%, 90%</t>
  </si>
  <si>
    <t>70%,  90%</t>
  </si>
  <si>
    <t>M01 - Acțiuni de informare si instruire în teritorilu GAL „Codrii Pașcanilor”(P1, DI 1A)</t>
  </si>
  <si>
    <t>M02 - Sprijin pentru ferme mici în teritorilu GAL „Codrii Pașcanilor”(P2, DI 2A)</t>
  </si>
  <si>
    <t>M03 - Investitii in modernizarea si dezvoltarea exploatațiilor agricole în teritorilu GAL „Codrii Pașcanilor”(P2, DI 2A)</t>
  </si>
  <si>
    <t>M04 - Sprijin pentru instalarea tinerilor fermieri în teritorilu GAL „Codrii Pașcanilor”(P2, DI 2B)</t>
  </si>
  <si>
    <t>M05 - Investitii pentru dezvoltarea sectorului non-agricol în teritorilu GAL „Codrii Pașcanilor”(P6, DI 6A)</t>
  </si>
  <si>
    <t>M06 - Investitii pentru dezvoltare rurala în teritorilu GAL „Codrii Pașcanilor”(P6, DI 6B)</t>
  </si>
  <si>
    <t>M07 - Investitii pentru stimularea incluziunii sociale a rromilor în teritorilu GAL „Codrii Pașcanilor”(P6, DI 6B)</t>
  </si>
  <si>
    <t>M08 - Sustinerea activitatilor cu caracter social în teritoriul GAL „Codrii Pașcanilor”(P6, DI 6B)</t>
  </si>
  <si>
    <t>Anexa 4 - Planul de finantare</t>
  </si>
  <si>
    <t>90%,100%</t>
  </si>
  <si>
    <t xml:space="preserve">Aprobat,
Presedinte
G.A.L. “Codrii Pascanilor”
</t>
  </si>
  <si>
    <t>Componenta A+B</t>
  </si>
  <si>
    <t xml:space="preserve">TOTAL GENERAL </t>
  </si>
  <si>
    <t>PROPUS</t>
  </si>
  <si>
    <t xml:space="preserve">COMPONENTA A+B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</si>
</sst>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R_O_N_-;\-* #,##0.00\ _R_O_N_-;_-* &quot;-&quot;??\ _R_O_N_-;_-@_-"/>
    <numFmt numFmtId="165" formatCode="_-* #,##0.00\ _l_e_i_-;\-* #,##0.00\ _l_e_i_-;_-* &quot;-&quot;??\ _l_e_i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3F3F76"/>
      <name val="Trebuchet MS"/>
      <family val="2"/>
    </font>
    <font>
      <b/>
      <sz val="11"/>
      <color rgb="FFFF0000"/>
      <name val="Trebuchet MS"/>
      <family val="2"/>
      <charset val="238"/>
    </font>
    <font>
      <b/>
      <sz val="18"/>
      <color rgb="FF3F3F76"/>
      <name val="Trebuchet MS"/>
      <family val="2"/>
      <charset val="238"/>
    </font>
    <font>
      <b/>
      <sz val="16"/>
      <color rgb="FF3F3F76"/>
      <name val="Trebuchet MS"/>
      <family val="2"/>
      <charset val="238"/>
    </font>
    <font>
      <b/>
      <sz val="11"/>
      <color theme="4" tint="-0.499984740745262"/>
      <name val="Trebuchet MS"/>
      <family val="2"/>
    </font>
    <font>
      <sz val="16"/>
      <color theme="4" tint="-0.499984740745262"/>
      <name val="Trebuchet MS"/>
      <family val="2"/>
    </font>
    <font>
      <b/>
      <sz val="11"/>
      <color rgb="FFFF0000"/>
      <name val="Trebuchet MS"/>
      <family val="2"/>
    </font>
    <font>
      <b/>
      <sz val="12"/>
      <color rgb="FF3F3F76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medium">
        <color theme="7" tint="-0.249977111117893"/>
      </right>
      <top style="thin">
        <color rgb="FF7F7F7F"/>
      </top>
      <bottom style="thin">
        <color indexed="64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164" fontId="9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2" borderId="5" xfId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wrapText="1"/>
    </xf>
    <xf numFmtId="0" fontId="7" fillId="4" borderId="10" xfId="1" applyFont="1" applyFill="1" applyBorder="1" applyAlignment="1">
      <alignment horizontal="center" wrapText="1"/>
    </xf>
    <xf numFmtId="0" fontId="7" fillId="0" borderId="3" xfId="1" applyFont="1" applyFill="1" applyBorder="1" applyAlignment="1"/>
    <xf numFmtId="9" fontId="7" fillId="3" borderId="2" xfId="1" applyNumberFormat="1" applyFont="1" applyFill="1" applyBorder="1" applyAlignment="1">
      <alignment horizontal="right" vertical="center" wrapText="1"/>
    </xf>
    <xf numFmtId="0" fontId="7" fillId="3" borderId="2" xfId="1" applyFont="1" applyFill="1" applyBorder="1" applyAlignment="1">
      <alignment horizontal="left" vertical="center" wrapText="1"/>
    </xf>
    <xf numFmtId="4" fontId="7" fillId="3" borderId="1" xfId="1" applyNumberFormat="1" applyFont="1" applyFill="1" applyAlignment="1">
      <alignment horizontal="center" vertical="center" wrapText="1"/>
    </xf>
    <xf numFmtId="3" fontId="7" fillId="3" borderId="1" xfId="1" applyNumberFormat="1" applyFont="1" applyFill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right" vertical="center" wrapText="1"/>
    </xf>
    <xf numFmtId="9" fontId="7" fillId="3" borderId="1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10" fontId="7" fillId="4" borderId="12" xfId="1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7" fillId="3" borderId="2" xfId="1" applyFont="1" applyFill="1" applyBorder="1" applyAlignment="1">
      <alignment horizontal="center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1" xfId="1" applyNumberFormat="1" applyFont="1" applyFill="1" applyAlignment="1">
      <alignment horizontal="right" vertical="center" wrapText="1"/>
    </xf>
    <xf numFmtId="164" fontId="7" fillId="3" borderId="1" xfId="2" applyNumberFormat="1" applyFont="1" applyFill="1" applyBorder="1" applyAlignment="1">
      <alignment horizontal="right" vertical="center" wrapText="1"/>
    </xf>
    <xf numFmtId="3" fontId="7" fillId="3" borderId="1" xfId="1" applyNumberFormat="1" applyFont="1" applyFill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10" fillId="0" borderId="0" xfId="0" applyNumberFormat="1" applyFont="1" applyAlignment="1">
      <alignment horizontal="center" vertical="center" wrapText="1"/>
    </xf>
    <xf numFmtId="0" fontId="0" fillId="0" borderId="0" xfId="0" applyBorder="1"/>
    <xf numFmtId="0" fontId="7" fillId="3" borderId="2" xfId="1" applyFont="1" applyFill="1" applyBorder="1" applyAlignment="1">
      <alignment horizontal="center" vertical="center" wrapText="1"/>
    </xf>
    <xf numFmtId="4" fontId="11" fillId="3" borderId="1" xfId="1" applyNumberFormat="1" applyFont="1" applyFill="1" applyAlignment="1">
      <alignment horizontal="right" vertical="center" wrapText="1"/>
    </xf>
    <xf numFmtId="4" fontId="11" fillId="3" borderId="1" xfId="1" applyNumberFormat="1" applyFont="1" applyFill="1" applyAlignment="1">
      <alignment vertical="center" wrapText="1"/>
    </xf>
    <xf numFmtId="164" fontId="11" fillId="3" borderId="1" xfId="2" applyNumberFormat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center" wrapText="1"/>
    </xf>
    <xf numFmtId="0" fontId="7" fillId="2" borderId="29" xfId="1" applyFont="1" applyBorder="1" applyAlignment="1">
      <alignment horizontal="center" vertical="center" wrapText="1"/>
    </xf>
    <xf numFmtId="0" fontId="7" fillId="2" borderId="30" xfId="1" applyFont="1" applyBorder="1" applyAlignment="1">
      <alignment horizontal="center" vertical="center" wrapText="1"/>
    </xf>
    <xf numFmtId="0" fontId="7" fillId="3" borderId="10" xfId="1" applyFont="1" applyFill="1" applyBorder="1" applyAlignment="1">
      <alignment wrapText="1"/>
    </xf>
    <xf numFmtId="0" fontId="7" fillId="3" borderId="32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center" wrapText="1"/>
    </xf>
    <xf numFmtId="9" fontId="14" fillId="0" borderId="31" xfId="1" applyNumberFormat="1" applyFont="1" applyFill="1" applyBorder="1" applyAlignment="1">
      <alignment horizontal="center" vertical="center" wrapText="1"/>
    </xf>
    <xf numFmtId="9" fontId="14" fillId="0" borderId="33" xfId="1" applyNumberFormat="1" applyFont="1" applyFill="1" applyBorder="1" applyAlignment="1">
      <alignment horizontal="center" vertical="center" wrapText="1"/>
    </xf>
    <xf numFmtId="43" fontId="14" fillId="0" borderId="31" xfId="0" applyNumberFormat="1" applyFont="1" applyBorder="1" applyAlignment="1">
      <alignment horizontal="center" vertical="center" wrapText="1"/>
    </xf>
    <xf numFmtId="4" fontId="14" fillId="0" borderId="31" xfId="0" applyNumberFormat="1" applyFont="1" applyBorder="1" applyAlignment="1">
      <alignment horizontal="center" vertical="center" wrapText="1"/>
    </xf>
    <xf numFmtId="0" fontId="7" fillId="3" borderId="31" xfId="1" applyFont="1" applyFill="1" applyBorder="1" applyAlignment="1">
      <alignment wrapText="1"/>
    </xf>
    <xf numFmtId="0" fontId="0" fillId="0" borderId="31" xfId="0" applyBorder="1"/>
    <xf numFmtId="0" fontId="14" fillId="0" borderId="31" xfId="0" applyFont="1" applyBorder="1"/>
    <xf numFmtId="10" fontId="14" fillId="0" borderId="31" xfId="0" applyNumberFormat="1" applyFont="1" applyBorder="1" applyAlignment="1">
      <alignment horizontal="center" vertical="center" wrapText="1"/>
    </xf>
    <xf numFmtId="43" fontId="15" fillId="0" borderId="0" xfId="0" applyNumberFormat="1" applyFont="1" applyBorder="1"/>
    <xf numFmtId="0" fontId="0" fillId="7" borderId="0" xfId="0" applyFill="1"/>
    <xf numFmtId="0" fontId="14" fillId="0" borderId="31" xfId="0" applyFont="1" applyBorder="1" applyAlignment="1">
      <alignment horizontal="center"/>
    </xf>
    <xf numFmtId="10" fontId="14" fillId="0" borderId="31" xfId="0" applyNumberFormat="1" applyFont="1" applyBorder="1" applyAlignment="1">
      <alignment horizontal="center"/>
    </xf>
    <xf numFmtId="43" fontId="16" fillId="0" borderId="31" xfId="0" applyNumberFormat="1" applyFont="1" applyBorder="1" applyAlignment="1">
      <alignment horizontal="center" vertical="center" wrapText="1"/>
    </xf>
    <xf numFmtId="43" fontId="16" fillId="0" borderId="33" xfId="0" applyNumberFormat="1" applyFont="1" applyBorder="1" applyAlignment="1">
      <alignment horizontal="center" vertical="center" wrapText="1"/>
    </xf>
    <xf numFmtId="0" fontId="17" fillId="0" borderId="2" xfId="1" applyFont="1" applyFill="1" applyBorder="1" applyAlignment="1"/>
    <xf numFmtId="0" fontId="18" fillId="0" borderId="0" xfId="0" applyFont="1"/>
    <xf numFmtId="0" fontId="19" fillId="0" borderId="0" xfId="0" applyFont="1"/>
    <xf numFmtId="0" fontId="20" fillId="0" borderId="0" xfId="0" applyFont="1"/>
    <xf numFmtId="43" fontId="14" fillId="0" borderId="31" xfId="0" applyNumberFormat="1" applyFont="1" applyBorder="1" applyAlignment="1">
      <alignment horizontal="center"/>
    </xf>
    <xf numFmtId="0" fontId="7" fillId="3" borderId="2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center" vertical="center" wrapText="1"/>
    </xf>
    <xf numFmtId="0" fontId="7" fillId="7" borderId="34" xfId="1" applyFont="1" applyFill="1" applyBorder="1" applyAlignment="1">
      <alignment horizontal="center" vertical="center" wrapText="1"/>
    </xf>
    <xf numFmtId="0" fontId="7" fillId="7" borderId="0" xfId="1" applyFont="1" applyFill="1" applyBorder="1" applyAlignment="1">
      <alignment horizontal="center" vertical="center" wrapText="1"/>
    </xf>
    <xf numFmtId="4" fontId="14" fillId="0" borderId="33" xfId="0" applyNumberFormat="1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165" fontId="14" fillId="0" borderId="31" xfId="2" applyNumberFormat="1" applyFont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wrapText="1"/>
    </xf>
    <xf numFmtId="0" fontId="7" fillId="6" borderId="23" xfId="1" applyFont="1" applyFill="1" applyBorder="1" applyAlignment="1">
      <alignment horizontal="center" wrapText="1"/>
    </xf>
    <xf numFmtId="0" fontId="7" fillId="6" borderId="24" xfId="1" applyFont="1" applyFill="1" applyBorder="1" applyAlignment="1">
      <alignment horizontal="center" wrapText="1"/>
    </xf>
    <xf numFmtId="164" fontId="7" fillId="6" borderId="25" xfId="2" applyFont="1" applyFill="1" applyBorder="1" applyAlignment="1">
      <alignment horizontal="right" vertical="center" wrapText="1"/>
    </xf>
    <xf numFmtId="164" fontId="7" fillId="6" borderId="23" xfId="2" applyFont="1" applyFill="1" applyBorder="1" applyAlignment="1">
      <alignment horizontal="right" vertical="center" wrapText="1"/>
    </xf>
    <xf numFmtId="164" fontId="7" fillId="6" borderId="26" xfId="2" applyFont="1" applyFill="1" applyBorder="1" applyAlignment="1">
      <alignment horizontal="right" vertical="center" wrapText="1"/>
    </xf>
    <xf numFmtId="10" fontId="14" fillId="0" borderId="33" xfId="0" applyNumberFormat="1" applyFont="1" applyBorder="1" applyAlignment="1">
      <alignment horizontal="center" vertical="center" wrapText="1"/>
    </xf>
    <xf numFmtId="10" fontId="14" fillId="0" borderId="35" xfId="0" applyNumberFormat="1" applyFont="1" applyBorder="1" applyAlignment="1">
      <alignment horizontal="center" vertical="center" wrapText="1"/>
    </xf>
    <xf numFmtId="10" fontId="14" fillId="0" borderId="31" xfId="0" applyNumberFormat="1" applyFont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  <xf numFmtId="0" fontId="7" fillId="5" borderId="20" xfId="1" applyFont="1" applyFill="1" applyBorder="1" applyAlignment="1">
      <alignment horizontal="center" wrapText="1"/>
    </xf>
    <xf numFmtId="164" fontId="7" fillId="5" borderId="18" xfId="2" applyFont="1" applyFill="1" applyBorder="1" applyAlignment="1">
      <alignment horizontal="right" vertical="center" wrapText="1"/>
    </xf>
    <xf numFmtId="164" fontId="7" fillId="5" borderId="19" xfId="2" applyFont="1" applyFill="1" applyBorder="1" applyAlignment="1">
      <alignment horizontal="right" vertical="center" wrapText="1"/>
    </xf>
    <xf numFmtId="164" fontId="7" fillId="5" borderId="21" xfId="2" applyFont="1" applyFill="1" applyBorder="1" applyAlignment="1">
      <alignment horizontal="right"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7" xfId="1" applyFont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27" xfId="1" applyNumberFormat="1" applyFont="1" applyFill="1" applyBorder="1" applyAlignment="1">
      <alignment horizontal="right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10" fontId="7" fillId="3" borderId="28" xfId="1" applyNumberFormat="1" applyFont="1" applyFill="1" applyBorder="1" applyAlignment="1">
      <alignment horizontal="center" vertical="center" wrapText="1"/>
    </xf>
    <xf numFmtId="10" fontId="7" fillId="3" borderId="9" xfId="1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wrapText="1"/>
    </xf>
    <xf numFmtId="4" fontId="7" fillId="4" borderId="10" xfId="1" applyNumberFormat="1" applyFont="1" applyFill="1" applyBorder="1" applyAlignment="1">
      <alignment horizontal="right" vertical="center" wrapText="1"/>
    </xf>
    <xf numFmtId="4" fontId="7" fillId="4" borderId="11" xfId="1" applyNumberFormat="1" applyFont="1" applyFill="1" applyBorder="1" applyAlignment="1">
      <alignment horizontal="right" vertical="center" wrapText="1"/>
    </xf>
    <xf numFmtId="0" fontId="7" fillId="2" borderId="2" xfId="1" applyFont="1" applyBorder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2" borderId="13" xfId="1" applyFont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164" fontId="7" fillId="4" borderId="10" xfId="2" applyFont="1" applyFill="1" applyBorder="1" applyAlignment="1">
      <alignment horizontal="right" vertical="center" wrapText="1"/>
    </xf>
    <xf numFmtId="164" fontId="7" fillId="4" borderId="11" xfId="2" applyFont="1" applyFill="1" applyBorder="1" applyAlignment="1">
      <alignment horizontal="right" vertical="center" wrapText="1"/>
    </xf>
    <xf numFmtId="0" fontId="7" fillId="5" borderId="14" xfId="1" applyFont="1" applyFill="1" applyBorder="1" applyAlignment="1">
      <alignment horizontal="center" wrapText="1"/>
    </xf>
    <xf numFmtId="0" fontId="7" fillId="5" borderId="15" xfId="1" applyFont="1" applyFill="1" applyBorder="1" applyAlignment="1">
      <alignment horizontal="center" wrapText="1"/>
    </xf>
    <xf numFmtId="0" fontId="7" fillId="5" borderId="16" xfId="1" applyFont="1" applyFill="1" applyBorder="1" applyAlignment="1">
      <alignment horizontal="center" wrapText="1"/>
    </xf>
    <xf numFmtId="164" fontId="7" fillId="5" borderId="14" xfId="2" applyFont="1" applyFill="1" applyBorder="1" applyAlignment="1">
      <alignment horizontal="right" vertical="center" wrapText="1"/>
    </xf>
    <xf numFmtId="164" fontId="7" fillId="5" borderId="15" xfId="2" applyFont="1" applyFill="1" applyBorder="1" applyAlignment="1">
      <alignment horizontal="right" vertical="center" wrapText="1"/>
    </xf>
    <xf numFmtId="164" fontId="7" fillId="5" borderId="17" xfId="2" applyFont="1" applyFill="1" applyBorder="1" applyAlignment="1">
      <alignment horizontal="right" vertical="center" wrapText="1"/>
    </xf>
  </cellXfs>
  <cellStyles count="3">
    <cellStyle name="Comma" xfId="2" builtinId="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topLeftCell="A36" zoomScale="86" zoomScaleNormal="86" workbookViewId="0">
      <selection activeCell="C30" sqref="C30"/>
    </sheetView>
  </sheetViews>
  <sheetFormatPr defaultRowHeight="15" x14ac:dyDescent="0.25"/>
  <cols>
    <col min="1" max="1" width="16" customWidth="1"/>
    <col min="2" max="2" width="16.7109375" bestFit="1" customWidth="1"/>
    <col min="3" max="3" width="73.42578125" bestFit="1" customWidth="1"/>
    <col min="4" max="4" width="19.85546875" bestFit="1" customWidth="1"/>
    <col min="5" max="5" width="24.28515625" bestFit="1" customWidth="1"/>
    <col min="6" max="6" width="26.85546875" bestFit="1" customWidth="1"/>
    <col min="7" max="7" width="18.5703125" customWidth="1"/>
  </cols>
  <sheetData>
    <row r="1" spans="1:9" s="61" customFormat="1" ht="16.5" customHeight="1" x14ac:dyDescent="0.35">
      <c r="A1" s="59" t="s">
        <v>30</v>
      </c>
      <c r="B1" s="60"/>
      <c r="C1" s="62" t="s">
        <v>35</v>
      </c>
      <c r="D1" s="60"/>
      <c r="E1" s="60"/>
      <c r="F1" s="60"/>
      <c r="G1" s="60"/>
    </row>
    <row r="2" spans="1:9" ht="60" x14ac:dyDescent="0.3">
      <c r="A2" s="11"/>
      <c r="B2" s="5"/>
      <c r="C2" s="5"/>
      <c r="D2" s="5"/>
      <c r="E2" s="5"/>
      <c r="F2" s="33" t="s">
        <v>32</v>
      </c>
      <c r="G2" s="5"/>
    </row>
    <row r="3" spans="1:9" ht="49.5" hidden="1" x14ac:dyDescent="0.3">
      <c r="A3" s="99" t="s">
        <v>0</v>
      </c>
      <c r="B3" s="20" t="s">
        <v>1</v>
      </c>
      <c r="C3" s="20" t="s">
        <v>2</v>
      </c>
      <c r="D3" s="20" t="s">
        <v>10</v>
      </c>
      <c r="E3" s="2"/>
      <c r="G3" s="5"/>
    </row>
    <row r="4" spans="1:9" ht="16.5" hidden="1" x14ac:dyDescent="0.3">
      <c r="A4" s="100"/>
      <c r="B4" s="14">
        <v>276.75</v>
      </c>
      <c r="C4" s="15">
        <v>24125</v>
      </c>
      <c r="D4" s="30">
        <f>985.37*B4+19.84*C4</f>
        <v>751341.14749999996</v>
      </c>
      <c r="E4" s="2"/>
      <c r="F4" s="31"/>
      <c r="G4" s="5"/>
    </row>
    <row r="5" spans="1:9" ht="17.25" hidden="1" x14ac:dyDescent="0.35">
      <c r="A5" s="5"/>
      <c r="B5" s="5"/>
      <c r="C5" s="5"/>
      <c r="D5" s="5"/>
      <c r="E5" s="5"/>
      <c r="F5" s="32"/>
      <c r="G5" s="5"/>
    </row>
    <row r="6" spans="1:9" ht="17.25" hidden="1" thickBot="1" x14ac:dyDescent="0.35">
      <c r="A6" s="5"/>
      <c r="B6" s="5"/>
      <c r="C6" s="5"/>
      <c r="D6" s="5"/>
      <c r="E6" s="5"/>
      <c r="F6" s="5"/>
      <c r="G6" s="5"/>
    </row>
    <row r="7" spans="1:9" ht="96.75" hidden="1" customHeight="1" x14ac:dyDescent="0.25">
      <c r="A7" s="87" t="s">
        <v>16</v>
      </c>
      <c r="B7" s="7" t="s">
        <v>3</v>
      </c>
      <c r="C7" s="7" t="s">
        <v>4</v>
      </c>
      <c r="D7" s="7" t="s">
        <v>5</v>
      </c>
      <c r="E7" s="7" t="s">
        <v>8</v>
      </c>
      <c r="F7" s="7" t="s">
        <v>9</v>
      </c>
      <c r="G7" s="8" t="s">
        <v>17</v>
      </c>
      <c r="I7" s="23"/>
    </row>
    <row r="8" spans="1:9" ht="33" hidden="1" x14ac:dyDescent="0.3">
      <c r="A8" s="88"/>
      <c r="B8" s="16">
        <v>1</v>
      </c>
      <c r="C8" s="9" t="s">
        <v>22</v>
      </c>
      <c r="D8" s="12">
        <v>1</v>
      </c>
      <c r="E8" s="27">
        <v>10000</v>
      </c>
      <c r="F8" s="27">
        <f>E8</f>
        <v>10000</v>
      </c>
      <c r="G8" s="19">
        <f>F8/E17</f>
        <v>1.3309535883174219E-2</v>
      </c>
    </row>
    <row r="9" spans="1:9" ht="33" hidden="1" x14ac:dyDescent="0.25">
      <c r="A9" s="88"/>
      <c r="B9" s="64">
        <v>2</v>
      </c>
      <c r="C9" s="13" t="s">
        <v>23</v>
      </c>
      <c r="D9" s="18">
        <v>1</v>
      </c>
      <c r="E9" s="28">
        <v>30000</v>
      </c>
      <c r="F9" s="90">
        <f>E9+E10+E11</f>
        <v>146073</v>
      </c>
      <c r="G9" s="93">
        <f>F9/E17</f>
        <v>0.19441638350629076</v>
      </c>
      <c r="I9" s="23"/>
    </row>
    <row r="10" spans="1:9" ht="33" hidden="1" x14ac:dyDescent="0.25">
      <c r="A10" s="88"/>
      <c r="B10" s="65"/>
      <c r="C10" s="13" t="s">
        <v>24</v>
      </c>
      <c r="D10" s="17" t="s">
        <v>20</v>
      </c>
      <c r="E10" s="36">
        <f>36073+50000</f>
        <v>86073</v>
      </c>
      <c r="F10" s="91"/>
      <c r="G10" s="94"/>
    </row>
    <row r="11" spans="1:9" ht="33" hidden="1" x14ac:dyDescent="0.25">
      <c r="A11" s="88"/>
      <c r="B11" s="89"/>
      <c r="C11" s="13" t="s">
        <v>25</v>
      </c>
      <c r="D11" s="18">
        <v>1</v>
      </c>
      <c r="E11" s="36">
        <v>30000</v>
      </c>
      <c r="F11" s="92"/>
      <c r="G11" s="95"/>
    </row>
    <row r="12" spans="1:9" ht="16.5" hidden="1" customHeight="1" x14ac:dyDescent="0.3">
      <c r="A12" s="88"/>
      <c r="B12" s="64">
        <v>6</v>
      </c>
      <c r="C12" s="9" t="s">
        <v>26</v>
      </c>
      <c r="D12" s="17" t="s">
        <v>21</v>
      </c>
      <c r="E12" s="37">
        <v>100000</v>
      </c>
      <c r="F12" s="90">
        <f>E12+E13+E14+E15</f>
        <v>445000</v>
      </c>
      <c r="G12" s="93">
        <f>F12/E17</f>
        <v>0.59227434680125268</v>
      </c>
    </row>
    <row r="13" spans="1:9" ht="33" hidden="1" x14ac:dyDescent="0.3">
      <c r="A13" s="88"/>
      <c r="B13" s="65"/>
      <c r="C13" s="9" t="s">
        <v>27</v>
      </c>
      <c r="D13" s="12" t="s">
        <v>31</v>
      </c>
      <c r="E13" s="37">
        <f>50000+225000</f>
        <v>275000</v>
      </c>
      <c r="F13" s="91"/>
      <c r="G13" s="94"/>
    </row>
    <row r="14" spans="1:9" ht="33" hidden="1" x14ac:dyDescent="0.3">
      <c r="A14" s="88"/>
      <c r="B14" s="65"/>
      <c r="C14" s="9" t="s">
        <v>28</v>
      </c>
      <c r="D14" s="12" t="s">
        <v>31</v>
      </c>
      <c r="E14" s="37">
        <v>15000</v>
      </c>
      <c r="F14" s="91"/>
      <c r="G14" s="94"/>
    </row>
    <row r="15" spans="1:9" ht="33" hidden="1" x14ac:dyDescent="0.3">
      <c r="A15" s="88"/>
      <c r="B15" s="89"/>
      <c r="C15" s="9" t="s">
        <v>29</v>
      </c>
      <c r="D15" s="12" t="s">
        <v>31</v>
      </c>
      <c r="E15" s="37">
        <v>55000</v>
      </c>
      <c r="F15" s="92"/>
      <c r="G15" s="95"/>
    </row>
    <row r="16" spans="1:9" ht="16.5" hidden="1" x14ac:dyDescent="0.25">
      <c r="A16" s="88"/>
      <c r="B16" s="102" t="s">
        <v>18</v>
      </c>
      <c r="C16" s="102"/>
      <c r="D16" s="21"/>
      <c r="E16" s="103">
        <v>150268</v>
      </c>
      <c r="F16" s="104"/>
      <c r="G16" s="22">
        <f>E16/E17</f>
        <v>0.19999973380928235</v>
      </c>
    </row>
    <row r="17" spans="1:7" ht="17.25" hidden="1" thickBot="1" x14ac:dyDescent="0.35">
      <c r="A17" s="101"/>
      <c r="B17" s="105" t="s">
        <v>6</v>
      </c>
      <c r="C17" s="106"/>
      <c r="D17" s="107"/>
      <c r="E17" s="108">
        <f>F8+F9+F12+E16</f>
        <v>751341</v>
      </c>
      <c r="F17" s="109"/>
      <c r="G17" s="110"/>
    </row>
    <row r="18" spans="1:7" ht="93.75" hidden="1" customHeight="1" x14ac:dyDescent="0.25">
      <c r="A18" s="87" t="s">
        <v>19</v>
      </c>
      <c r="B18" s="7" t="s">
        <v>3</v>
      </c>
      <c r="C18" s="7" t="s">
        <v>4</v>
      </c>
      <c r="D18" s="7" t="s">
        <v>5</v>
      </c>
      <c r="E18" s="7" t="s">
        <v>8</v>
      </c>
      <c r="F18" s="7" t="s">
        <v>9</v>
      </c>
      <c r="G18" s="8" t="s">
        <v>17</v>
      </c>
    </row>
    <row r="19" spans="1:7" ht="33" hidden="1" x14ac:dyDescent="0.25">
      <c r="A19" s="88"/>
      <c r="B19" s="24">
        <v>1</v>
      </c>
      <c r="C19" s="26" t="s">
        <v>22</v>
      </c>
      <c r="D19" s="12">
        <v>1</v>
      </c>
      <c r="E19" s="29">
        <v>9044.5</v>
      </c>
      <c r="F19" s="27">
        <f>E19</f>
        <v>9044.5</v>
      </c>
      <c r="G19" s="25">
        <f>F19/E28</f>
        <v>1.3309537008378379E-2</v>
      </c>
    </row>
    <row r="20" spans="1:7" ht="33" hidden="1" x14ac:dyDescent="0.25">
      <c r="A20" s="88"/>
      <c r="B20" s="64">
        <v>2</v>
      </c>
      <c r="C20" s="13" t="s">
        <v>23</v>
      </c>
      <c r="D20" s="18">
        <v>1</v>
      </c>
      <c r="E20" s="29">
        <v>27133.49</v>
      </c>
      <c r="F20" s="90">
        <f>E20+E21+E22</f>
        <v>132115.82</v>
      </c>
      <c r="G20" s="93">
        <f>F20/E28</f>
        <v>0.19441653996155195</v>
      </c>
    </row>
    <row r="21" spans="1:7" ht="33" hidden="1" x14ac:dyDescent="0.25">
      <c r="A21" s="88"/>
      <c r="B21" s="65"/>
      <c r="C21" s="13" t="s">
        <v>24</v>
      </c>
      <c r="D21" s="17" t="s">
        <v>20</v>
      </c>
      <c r="E21" s="38">
        <f>32626.35+52355.98</f>
        <v>84982.33</v>
      </c>
      <c r="F21" s="91"/>
      <c r="G21" s="94"/>
    </row>
    <row r="22" spans="1:7" ht="33" hidden="1" x14ac:dyDescent="0.25">
      <c r="A22" s="88"/>
      <c r="B22" s="89"/>
      <c r="C22" s="13" t="s">
        <v>25</v>
      </c>
      <c r="D22" s="18">
        <v>1</v>
      </c>
      <c r="E22" s="38">
        <v>20000</v>
      </c>
      <c r="F22" s="92"/>
      <c r="G22" s="95"/>
    </row>
    <row r="23" spans="1:7" ht="33" hidden="1" x14ac:dyDescent="0.25">
      <c r="A23" s="88"/>
      <c r="B23" s="64">
        <v>6</v>
      </c>
      <c r="C23" s="26" t="s">
        <v>26</v>
      </c>
      <c r="D23" s="17" t="s">
        <v>21</v>
      </c>
      <c r="E23" s="38">
        <v>64168.66</v>
      </c>
      <c r="F23" s="90">
        <f>E23+E24+E25+E26</f>
        <v>402480.14</v>
      </c>
      <c r="G23" s="93">
        <f>F23/E28</f>
        <v>0.59227423500108478</v>
      </c>
    </row>
    <row r="24" spans="1:7" ht="33" hidden="1" x14ac:dyDescent="0.25">
      <c r="A24" s="88"/>
      <c r="B24" s="65"/>
      <c r="C24" s="26" t="s">
        <v>27</v>
      </c>
      <c r="D24" s="12" t="s">
        <v>31</v>
      </c>
      <c r="E24" s="38">
        <f>45222.49+229777.51</f>
        <v>275000</v>
      </c>
      <c r="F24" s="91"/>
      <c r="G24" s="94"/>
    </row>
    <row r="25" spans="1:7" ht="33" hidden="1" x14ac:dyDescent="0.25">
      <c r="A25" s="88"/>
      <c r="B25" s="65"/>
      <c r="C25" s="26" t="s">
        <v>28</v>
      </c>
      <c r="D25" s="12" t="s">
        <v>31</v>
      </c>
      <c r="E25" s="38">
        <v>5000.9799999999996</v>
      </c>
      <c r="F25" s="91"/>
      <c r="G25" s="94"/>
    </row>
    <row r="26" spans="1:7" ht="33" hidden="1" x14ac:dyDescent="0.25">
      <c r="A26" s="88"/>
      <c r="B26" s="89"/>
      <c r="C26" s="26" t="s">
        <v>29</v>
      </c>
      <c r="D26" s="12" t="s">
        <v>31</v>
      </c>
      <c r="E26" s="38">
        <f>9044.5+49266</f>
        <v>58310.5</v>
      </c>
      <c r="F26" s="92"/>
      <c r="G26" s="95"/>
    </row>
    <row r="27" spans="1:7" ht="16.5" hidden="1" x14ac:dyDescent="0.3">
      <c r="A27" s="88"/>
      <c r="B27" s="96" t="s">
        <v>18</v>
      </c>
      <c r="C27" s="96"/>
      <c r="D27" s="10"/>
      <c r="E27" s="97">
        <v>135909.85</v>
      </c>
      <c r="F27" s="98"/>
      <c r="G27" s="22">
        <f>E27/E28</f>
        <v>0.19999968802898496</v>
      </c>
    </row>
    <row r="28" spans="1:7" ht="16.5" hidden="1" x14ac:dyDescent="0.3">
      <c r="A28" s="88"/>
      <c r="B28" s="81" t="s">
        <v>7</v>
      </c>
      <c r="C28" s="82"/>
      <c r="D28" s="83"/>
      <c r="E28" s="84">
        <f>F19+F20+F23+E27</f>
        <v>679550.30999999994</v>
      </c>
      <c r="F28" s="85"/>
      <c r="G28" s="86"/>
    </row>
    <row r="29" spans="1:7" ht="17.25" hidden="1" thickBot="1" x14ac:dyDescent="0.35">
      <c r="A29" s="72" t="s">
        <v>11</v>
      </c>
      <c r="B29" s="73"/>
      <c r="C29" s="73"/>
      <c r="D29" s="74"/>
      <c r="E29" s="75">
        <f>E17+E28</f>
        <v>1430891.31</v>
      </c>
      <c r="F29" s="76"/>
      <c r="G29" s="77"/>
    </row>
    <row r="30" spans="1:7" ht="16.5" x14ac:dyDescent="0.3">
      <c r="A30" s="2"/>
      <c r="B30" s="2"/>
      <c r="C30" s="2"/>
      <c r="D30" s="2"/>
      <c r="E30" s="2"/>
      <c r="F30" s="2"/>
      <c r="G30" s="2"/>
    </row>
    <row r="31" spans="1:7" s="1" customFormat="1" ht="23.25" x14ac:dyDescent="0.35">
      <c r="C31" s="39" t="s">
        <v>36</v>
      </c>
    </row>
    <row r="32" spans="1:7" s="1" customFormat="1" ht="15.75" thickBot="1" x14ac:dyDescent="0.3"/>
    <row r="33" spans="1:8" s="1" customFormat="1" ht="82.5" x14ac:dyDescent="0.25">
      <c r="A33" s="67" t="s">
        <v>33</v>
      </c>
      <c r="B33" s="7" t="s">
        <v>3</v>
      </c>
      <c r="C33" s="7" t="s">
        <v>4</v>
      </c>
      <c r="D33" s="40" t="s">
        <v>5</v>
      </c>
      <c r="E33" s="40" t="s">
        <v>8</v>
      </c>
      <c r="F33" s="40" t="s">
        <v>9</v>
      </c>
      <c r="G33" s="41" t="s">
        <v>17</v>
      </c>
    </row>
    <row r="34" spans="1:8" s="1" customFormat="1" ht="60" customHeight="1" x14ac:dyDescent="0.3">
      <c r="A34" s="67"/>
      <c r="B34" s="35">
        <v>1</v>
      </c>
      <c r="C34" s="42" t="s">
        <v>22</v>
      </c>
      <c r="D34" s="45">
        <f>D8</f>
        <v>1</v>
      </c>
      <c r="E34" s="47">
        <f>E8+E19</f>
        <v>19044.5</v>
      </c>
      <c r="F34" s="48">
        <f>F8+F19</f>
        <v>19044.5</v>
      </c>
      <c r="G34" s="52">
        <f>F34/E43</f>
        <v>1.3309536417549422E-2</v>
      </c>
    </row>
    <row r="35" spans="1:8" ht="60" customHeight="1" x14ac:dyDescent="0.25">
      <c r="A35" s="67"/>
      <c r="B35" s="64">
        <v>2</v>
      </c>
      <c r="C35" s="43" t="s">
        <v>23</v>
      </c>
      <c r="D35" s="45">
        <f t="shared" ref="D35:D41" si="0">D9</f>
        <v>1</v>
      </c>
      <c r="E35" s="47">
        <f t="shared" ref="E35:E41" si="1">E9+E20</f>
        <v>57133.490000000005</v>
      </c>
      <c r="F35" s="69">
        <f>F9+F20</f>
        <v>278188.82</v>
      </c>
      <c r="G35" s="78">
        <f>F35/E43</f>
        <v>0.19441645780908404</v>
      </c>
    </row>
    <row r="36" spans="1:8" ht="60" customHeight="1" x14ac:dyDescent="0.25">
      <c r="A36" s="67"/>
      <c r="B36" s="65"/>
      <c r="C36" s="43" t="s">
        <v>24</v>
      </c>
      <c r="D36" s="45" t="str">
        <f t="shared" si="0"/>
        <v>50%, 70%, 90%</v>
      </c>
      <c r="E36" s="57">
        <f t="shared" si="1"/>
        <v>171055.33000000002</v>
      </c>
      <c r="F36" s="70"/>
      <c r="G36" s="79"/>
    </row>
    <row r="37" spans="1:8" ht="60" customHeight="1" x14ac:dyDescent="0.25">
      <c r="A37" s="67"/>
      <c r="B37" s="65"/>
      <c r="C37" s="43" t="s">
        <v>25</v>
      </c>
      <c r="D37" s="46">
        <f t="shared" si="0"/>
        <v>1</v>
      </c>
      <c r="E37" s="58">
        <f t="shared" si="1"/>
        <v>50000</v>
      </c>
      <c r="F37" s="70"/>
      <c r="G37" s="79"/>
    </row>
    <row r="38" spans="1:8" ht="60" customHeight="1" x14ac:dyDescent="0.3">
      <c r="A38" s="68"/>
      <c r="B38" s="66">
        <v>6</v>
      </c>
      <c r="C38" s="49" t="s">
        <v>26</v>
      </c>
      <c r="D38" s="45" t="str">
        <f t="shared" si="0"/>
        <v>70%,  90%</v>
      </c>
      <c r="E38" s="57">
        <f t="shared" si="1"/>
        <v>164168.66</v>
      </c>
      <c r="F38" s="71">
        <f>F12+F23</f>
        <v>847480.14</v>
      </c>
      <c r="G38" s="80">
        <f>F38/E43</f>
        <v>0.59227429370578821</v>
      </c>
    </row>
    <row r="39" spans="1:8" ht="60" customHeight="1" x14ac:dyDescent="0.3">
      <c r="A39" s="68"/>
      <c r="B39" s="66"/>
      <c r="C39" s="49" t="s">
        <v>27</v>
      </c>
      <c r="D39" s="45" t="str">
        <f t="shared" si="0"/>
        <v>90%,100%</v>
      </c>
      <c r="E39" s="57">
        <f t="shared" si="1"/>
        <v>550000</v>
      </c>
      <c r="F39" s="71"/>
      <c r="G39" s="80"/>
    </row>
    <row r="40" spans="1:8" ht="60" customHeight="1" x14ac:dyDescent="0.3">
      <c r="A40" s="68"/>
      <c r="B40" s="66"/>
      <c r="C40" s="49" t="s">
        <v>28</v>
      </c>
      <c r="D40" s="45" t="str">
        <f t="shared" si="0"/>
        <v>90%,100%</v>
      </c>
      <c r="E40" s="57">
        <f t="shared" si="1"/>
        <v>20000.98</v>
      </c>
      <c r="F40" s="71"/>
      <c r="G40" s="80"/>
    </row>
    <row r="41" spans="1:8" ht="60" customHeight="1" x14ac:dyDescent="0.3">
      <c r="A41" s="68"/>
      <c r="B41" s="66"/>
      <c r="C41" s="49" t="s">
        <v>29</v>
      </c>
      <c r="D41" s="45" t="str">
        <f t="shared" si="0"/>
        <v>90%,100%</v>
      </c>
      <c r="E41" s="57">
        <f t="shared" si="1"/>
        <v>113310.5</v>
      </c>
      <c r="F41" s="71"/>
      <c r="G41" s="80"/>
    </row>
    <row r="42" spans="1:8" ht="16.5" x14ac:dyDescent="0.3">
      <c r="A42" s="54"/>
      <c r="B42" s="50"/>
      <c r="C42" s="51" t="str">
        <f>B27</f>
        <v>Cheltuieli de funcționare și animare3</v>
      </c>
      <c r="D42" s="55"/>
      <c r="E42" s="63">
        <f>E16+E27</f>
        <v>286177.84999999998</v>
      </c>
      <c r="F42" s="63"/>
      <c r="G42" s="56">
        <f>E42/E43</f>
        <v>0.19999971206757833</v>
      </c>
    </row>
    <row r="43" spans="1:8" ht="21" x14ac:dyDescent="0.35">
      <c r="C43" s="44" t="s">
        <v>34</v>
      </c>
      <c r="D43" s="34"/>
      <c r="E43" s="53">
        <f>SUM(E34:E42)</f>
        <v>1430891.31</v>
      </c>
      <c r="F43" s="34"/>
      <c r="G43" s="34"/>
    </row>
    <row r="48" spans="1:8" ht="18" x14ac:dyDescent="0.3">
      <c r="A48" s="3" t="s">
        <v>12</v>
      </c>
      <c r="B48" s="4"/>
      <c r="C48" s="4"/>
      <c r="D48" s="4"/>
      <c r="E48" s="4"/>
      <c r="F48" s="4"/>
      <c r="G48" s="4"/>
      <c r="H48" s="1"/>
    </row>
    <row r="49" spans="1:8" ht="18" x14ac:dyDescent="0.3">
      <c r="A49" s="3" t="s">
        <v>13</v>
      </c>
      <c r="B49" s="4"/>
      <c r="C49" s="4"/>
      <c r="D49" s="4"/>
      <c r="E49" s="4"/>
      <c r="F49" s="4"/>
      <c r="G49" s="4"/>
      <c r="H49" s="1"/>
    </row>
    <row r="50" spans="1:8" ht="18" x14ac:dyDescent="0.3">
      <c r="A50" s="3" t="s">
        <v>14</v>
      </c>
      <c r="B50" s="4"/>
      <c r="C50" s="4"/>
      <c r="D50" s="4"/>
      <c r="E50" s="4"/>
      <c r="F50" s="4"/>
      <c r="G50" s="4"/>
      <c r="H50" s="1"/>
    </row>
    <row r="51" spans="1:8" ht="18" x14ac:dyDescent="0.3">
      <c r="A51" s="6" t="s">
        <v>15</v>
      </c>
      <c r="B51" s="4"/>
      <c r="C51" s="4"/>
      <c r="D51" s="4"/>
      <c r="E51" s="4"/>
      <c r="F51" s="4"/>
      <c r="G51" s="4"/>
      <c r="H51" s="1"/>
    </row>
  </sheetData>
  <mergeCells count="33">
    <mergeCell ref="A3:A4"/>
    <mergeCell ref="A7:A17"/>
    <mergeCell ref="B12:B15"/>
    <mergeCell ref="F12:F15"/>
    <mergeCell ref="G12:G15"/>
    <mergeCell ref="B16:C16"/>
    <mergeCell ref="E16:F16"/>
    <mergeCell ref="B17:D17"/>
    <mergeCell ref="E17:G17"/>
    <mergeCell ref="B9:B11"/>
    <mergeCell ref="F9:F11"/>
    <mergeCell ref="G9:G11"/>
    <mergeCell ref="A29:D29"/>
    <mergeCell ref="E29:G29"/>
    <mergeCell ref="G35:G37"/>
    <mergeCell ref="G38:G41"/>
    <mergeCell ref="B28:D28"/>
    <mergeCell ref="E28:G28"/>
    <mergeCell ref="A18:A28"/>
    <mergeCell ref="B20:B22"/>
    <mergeCell ref="F20:F22"/>
    <mergeCell ref="G20:G22"/>
    <mergeCell ref="B23:B26"/>
    <mergeCell ref="F23:F26"/>
    <mergeCell ref="G23:G26"/>
    <mergeCell ref="B27:C27"/>
    <mergeCell ref="E27:F27"/>
    <mergeCell ref="E42:F42"/>
    <mergeCell ref="B35:B37"/>
    <mergeCell ref="B38:B41"/>
    <mergeCell ref="A33:A41"/>
    <mergeCell ref="F35:F37"/>
    <mergeCell ref="F38:F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9"/>
    </sheetView>
  </sheetViews>
  <sheetFormatPr defaultRowHeight="15" x14ac:dyDescent="0.25"/>
  <cols>
    <col min="2" max="2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user</cp:lastModifiedBy>
  <dcterms:created xsi:type="dcterms:W3CDTF">2016-01-12T11:18:24Z</dcterms:created>
  <dcterms:modified xsi:type="dcterms:W3CDTF">2017-06-23T09:15:56Z</dcterms:modified>
</cp:coreProperties>
</file>